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6380" windowHeight="8190"/>
  </bookViews>
  <sheets>
    <sheet name="Fundamental" sheetId="1" r:id="rId1"/>
  </sheets>
  <definedNames>
    <definedName name="_xlnm.Print_Titles" localSheetId="0">Fundamental!$1:$5</definedName>
  </definedNames>
  <calcPr calcId="124519"/>
</workbook>
</file>

<file path=xl/calcChain.xml><?xml version="1.0" encoding="utf-8"?>
<calcChain xmlns="http://schemas.openxmlformats.org/spreadsheetml/2006/main">
  <c r="U76" i="1"/>
  <c r="W98"/>
  <c r="Q95"/>
  <c r="G95"/>
  <c r="V69"/>
  <c r="Y77" l="1"/>
  <c r="Y82"/>
  <c r="Y87"/>
  <c r="Y92"/>
  <c r="I95"/>
  <c r="S95"/>
  <c r="V90" l="1"/>
  <c r="V85"/>
  <c r="V80"/>
  <c r="Y95"/>
  <c r="Y67"/>
  <c r="Y70"/>
  <c r="AA82" s="1"/>
  <c r="I70"/>
  <c r="Q73"/>
  <c r="G73"/>
  <c r="I73" s="1"/>
  <c r="S70"/>
  <c r="AA87" l="1"/>
  <c r="AA77"/>
  <c r="AA95"/>
  <c r="AA92"/>
  <c r="Y73"/>
  <c r="AA73" s="1"/>
  <c r="AA70"/>
  <c r="S73"/>
</calcChain>
</file>

<file path=xl/sharedStrings.xml><?xml version="1.0" encoding="utf-8"?>
<sst xmlns="http://schemas.openxmlformats.org/spreadsheetml/2006/main" count="108" uniqueCount="84">
  <si>
    <t>4 - NOMEAÇÃO</t>
  </si>
  <si>
    <t>SIM</t>
  </si>
  <si>
    <t>NÃO</t>
  </si>
  <si>
    <t>A</t>
  </si>
  <si>
    <t>D</t>
  </si>
  <si>
    <t>B</t>
  </si>
  <si>
    <t>E</t>
  </si>
  <si>
    <t>C</t>
  </si>
  <si>
    <t>F</t>
  </si>
  <si>
    <t>7 - MOTIVO</t>
  </si>
  <si>
    <t xml:space="preserve">OCORRÊNCIAS DURANTE O PERÍODO DE VOTAÇÃO </t>
  </si>
  <si>
    <t>COMPOSIÇÃO DA ATA</t>
  </si>
  <si>
    <t xml:space="preserve">CASO EXISTAM OUTRAS FOLHAS, ESTAS DEVERÃO SER RUBRICADAS PELO PRESIDENTE E </t>
  </si>
  <si>
    <t>PELOS MESÁRIOS. PODERÃO TAMBÉM RUBRICÁ-LAS OS FICAIS QUE ASSIM O DESEJAREM.</t>
  </si>
  <si>
    <t>27.2 - FUNCIONÁRIOS</t>
  </si>
  <si>
    <t>28.2 - FUNCIONÁRIOS</t>
  </si>
  <si>
    <t>29.2 - FUNCIONÁRIOS</t>
  </si>
  <si>
    <t>30.2 - FUNCIONÁRIOS</t>
  </si>
  <si>
    <t>ATA DA MESA RECEPTORA DE VOTOS SEM ESTUDANTES</t>
  </si>
  <si>
    <t>QUANTITATIVO DE VOTANTES</t>
  </si>
  <si>
    <t>QUANTITATIVO DE VOTOS</t>
  </si>
  <si>
    <t xml:space="preserve">8.1 - MOTIVO </t>
  </si>
  <si>
    <t>9 - HOUVE IMPUGNAÇÃO?</t>
  </si>
  <si>
    <t xml:space="preserve">9.1 - QUANTIDADE </t>
  </si>
  <si>
    <t>10 - HOUVE PROTESTO?</t>
  </si>
  <si>
    <t xml:space="preserve">10.1 - QUANTIDADE </t>
  </si>
  <si>
    <t>12.1 - HORA</t>
  </si>
  <si>
    <t>13 - SITUAÇÃO RETORNOU A NORMALIDADE?</t>
  </si>
  <si>
    <t>13.1 - HORA</t>
  </si>
  <si>
    <t>15 - PERÍODO DE INTERRUPÇÃO</t>
  </si>
  <si>
    <t>18 - RESSALVA (S)</t>
  </si>
  <si>
    <t>20 - Nº DE FOLHAS</t>
  </si>
  <si>
    <t>23.2 - FUNCIONÁRIOS</t>
  </si>
  <si>
    <t>24.2 - FUNCIONÁRIOS</t>
  </si>
  <si>
    <t>25.2 - FUNCIONÁRIOS</t>
  </si>
  <si>
    <t>26.2 - FUNCIONÁRIOS</t>
  </si>
  <si>
    <t>28.3 - TOTAL</t>
  </si>
  <si>
    <t xml:space="preserve">ASSINATURAS DOS MESÁRIOS E FISCAIS </t>
  </si>
  <si>
    <t>26.3 - TOTAL</t>
  </si>
  <si>
    <t>27.3 - TOTAL</t>
  </si>
  <si>
    <t>29.1 - PAIS / RESPONSÁVEIS</t>
  </si>
  <si>
    <t>29.3 - TOTAL</t>
  </si>
  <si>
    <t>30.1 - PAIS / RESPONSÁVEIS</t>
  </si>
  <si>
    <t>30.3 - TOTAL</t>
  </si>
  <si>
    <t>1 – UNIDADE EDUCATIVA</t>
  </si>
  <si>
    <t>2 - NOMES DOS MEMBROS DA MESA ( Nº 1 deve ser o nome do Presidente e Nº 2 deve ser o nome do Secretário)</t>
  </si>
  <si>
    <t>3 - HOUVE SUBSTITUIÇÃO</t>
  </si>
  <si>
    <t>5 - NOMES DO(S) FISCAL(IS) DO(S) PLANO(S) DE GESTÃO ESCOLAR / PROPONENTE(S)</t>
  </si>
  <si>
    <t>6- HOUVE ATRASO NO INÍCIO DA VOTAÇÃO</t>
  </si>
  <si>
    <t>8 - ALGUM INSCRITO QUE COMPARECEU DEIXOU DE VOTAR?</t>
  </si>
  <si>
    <t xml:space="preserve">11 - DETALHAMENTO DA OCORRÊNCIA </t>
  </si>
  <si>
    <t>11.1 - RECLAMANTE</t>
  </si>
  <si>
    <t>11.2 - IMPUGNAÇÃO</t>
  </si>
  <si>
    <t xml:space="preserve">11.3 - ALEGAÇÃO </t>
  </si>
  <si>
    <t xml:space="preserve">11.4 - DECISÃO DA COMISSÃO LOCAL </t>
  </si>
  <si>
    <t>12 - HOUVE FALTA DE ENERGIA ELÉTRICA?</t>
  </si>
  <si>
    <t>14 - HOUVE ATRASO OU INTERRUPÇÃO DURANTE VOTAÇÃO?</t>
  </si>
  <si>
    <t xml:space="preserve">  16 - MOTIVO </t>
  </si>
  <si>
    <t xml:space="preserve">17 - EXISTE RASURA, EMENDA OU ENTRELINHA NESTA ATA? </t>
  </si>
  <si>
    <t>19 - ESTA ATA CONTINUA EM OUTRAS FOLHAS?</t>
  </si>
  <si>
    <t xml:space="preserve">21 - MEMBROS DA MESA </t>
  </si>
  <si>
    <t>22 - FISCAIS DE CANDIDATOS</t>
  </si>
  <si>
    <t>23 - TOTAL DE VONTANTES INSCRITOS</t>
  </si>
  <si>
    <t>23.1 - PAIS / RESPONSÁVEIS</t>
  </si>
  <si>
    <t>24 - COMPARECIMENTO</t>
  </si>
  <si>
    <t>24.1 - PAIS / RESPONSÁVEIS</t>
  </si>
  <si>
    <t>25 - ABSTENÇÃO</t>
  </si>
  <si>
    <t>25.1 - PAIS / RESPONSÁVEIS</t>
  </si>
  <si>
    <t>26.1 - PAIS / RESPONSÁVEIS</t>
  </si>
  <si>
    <t>27.1 - PAIS / RESPONSÁVEIS</t>
  </si>
  <si>
    <t>28.1 - PAIS / RESPONSÁVEIS</t>
  </si>
  <si>
    <t>23.3 - TOTAL</t>
  </si>
  <si>
    <t>24.3 - TOTAL</t>
  </si>
  <si>
    <t>25.3 - TOTAL</t>
  </si>
  <si>
    <t>Aos 11 dias do mês de dezembro de 2025, reuniu-se a mesa receptora de votos:</t>
  </si>
  <si>
    <t>27 - VOTOS DO(A) CANDIDATO(A) 1</t>
  </si>
  <si>
    <t>28 - VOTOS DO(A) CANDIDATO(A) 2</t>
  </si>
  <si>
    <t>29 - VOTOS DO(A) CANDIDATO(A) 3</t>
  </si>
  <si>
    <t>30 - TOTAL DOS VOTOS</t>
  </si>
  <si>
    <t xml:space="preserve">31 - NOME E ASSINATURA DO PRESIDENTE  </t>
  </si>
  <si>
    <t xml:space="preserve">  32 - DATA</t>
  </si>
  <si>
    <t xml:space="preserve">  33 - HORA</t>
  </si>
  <si>
    <t>ESCOLHA DO(A) DIRETOR(A) DA UNIDADE EDUCATIVA - 2025</t>
  </si>
  <si>
    <t>26 - BRANCOS E NULOS/NÃO</t>
  </si>
</sst>
</file>

<file path=xl/styles.xml><?xml version="1.0" encoding="utf-8"?>
<styleSheet xmlns="http://schemas.openxmlformats.org/spreadsheetml/2006/main">
  <numFmts count="2">
    <numFmt numFmtId="164" formatCode="h:mm;@"/>
    <numFmt numFmtId="165" formatCode="0.0%"/>
  </numFmts>
  <fonts count="7">
    <font>
      <sz val="11"/>
      <color indexed="8"/>
      <name val="Calibri"/>
      <family val="2"/>
    </font>
    <font>
      <sz val="8"/>
      <color indexed="8"/>
      <name val="Calibri"/>
      <family val="2"/>
    </font>
    <font>
      <sz val="11"/>
      <color indexed="8"/>
      <name val="Calibri"/>
      <family val="2"/>
    </font>
    <font>
      <sz val="7.5"/>
      <color indexed="8"/>
      <name val="Calibri"/>
      <family val="2"/>
    </font>
    <font>
      <b/>
      <sz val="7.5"/>
      <color indexed="8"/>
      <name val="Calibri"/>
      <family val="2"/>
    </font>
    <font>
      <b/>
      <sz val="12"/>
      <color indexed="8"/>
      <name val="Calibri"/>
      <family val="2"/>
    </font>
    <font>
      <sz val="5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ill="0" applyBorder="0" applyAlignment="0" applyProtection="0"/>
  </cellStyleXfs>
  <cellXfs count="16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2" borderId="2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2" borderId="2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left" vertical="center"/>
    </xf>
    <xf numFmtId="0" fontId="6" fillId="0" borderId="0" xfId="0" applyFont="1"/>
    <xf numFmtId="0" fontId="6" fillId="2" borderId="1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2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46" xfId="0" applyFont="1" applyFill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15" xfId="0" applyFont="1" applyFill="1" applyBorder="1" applyAlignment="1" applyProtection="1">
      <alignment vertical="center"/>
      <protection locked="0"/>
    </xf>
    <xf numFmtId="0" fontId="4" fillId="2" borderId="4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3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165" fontId="3" fillId="4" borderId="2" xfId="1" applyNumberFormat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left" vertical="center"/>
      <protection locked="0"/>
    </xf>
    <xf numFmtId="0" fontId="3" fillId="0" borderId="32" xfId="0" applyFont="1" applyFill="1" applyBorder="1" applyAlignment="1" applyProtection="1">
      <alignment horizontal="left" vertical="center"/>
      <protection locked="0"/>
    </xf>
    <xf numFmtId="0" fontId="3" fillId="0" borderId="33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45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2" borderId="27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165" fontId="3" fillId="4" borderId="45" xfId="1" applyNumberFormat="1" applyFont="1" applyFill="1" applyBorder="1" applyAlignment="1" applyProtection="1">
      <alignment horizontal="center" vertical="center"/>
    </xf>
    <xf numFmtId="165" fontId="3" fillId="4" borderId="1" xfId="1" applyNumberFormat="1" applyFont="1" applyFill="1" applyBorder="1" applyAlignment="1" applyProtection="1">
      <alignment horizontal="center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25" xfId="0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left" vertical="center"/>
      <protection locked="0"/>
    </xf>
    <xf numFmtId="0" fontId="3" fillId="2" borderId="2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" fontId="3" fillId="0" borderId="15" xfId="0" applyNumberFormat="1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1" fontId="3" fillId="0" borderId="45" xfId="0" applyNumberFormat="1" applyFont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>
      <alignment horizontal="left" vertical="center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45" xfId="0" applyFont="1" applyBorder="1" applyAlignment="1" applyProtection="1">
      <alignment vertical="center"/>
      <protection locked="0"/>
    </xf>
    <xf numFmtId="0" fontId="3" fillId="2" borderId="14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left" vertical="center"/>
    </xf>
    <xf numFmtId="9" fontId="3" fillId="4" borderId="2" xfId="1" applyFont="1" applyFill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left" vertical="center"/>
      <protection locked="0"/>
    </xf>
    <xf numFmtId="0" fontId="3" fillId="0" borderId="3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164" fontId="3" fillId="0" borderId="45" xfId="0" applyNumberFormat="1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32" xfId="0" applyFont="1" applyFill="1" applyBorder="1" applyAlignment="1">
      <alignment horizontal="center" vertical="center"/>
    </xf>
    <xf numFmtId="0" fontId="3" fillId="0" borderId="45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4" fontId="3" fillId="5" borderId="31" xfId="0" applyNumberFormat="1" applyFont="1" applyFill="1" applyBorder="1" applyAlignment="1">
      <alignment horizontal="center" vertical="center"/>
    </xf>
    <xf numFmtId="14" fontId="3" fillId="5" borderId="32" xfId="0" applyNumberFormat="1" applyFont="1" applyFill="1" applyBorder="1" applyAlignment="1">
      <alignment horizontal="center" vertical="center"/>
    </xf>
    <xf numFmtId="14" fontId="3" fillId="5" borderId="33" xfId="0" applyNumberFormat="1" applyFont="1" applyFill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Porcentagem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B2B2B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D42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71438</xdr:colOff>
      <xdr:row>0</xdr:row>
      <xdr:rowOff>29258</xdr:rowOff>
    </xdr:from>
    <xdr:to>
      <xdr:col>9</xdr:col>
      <xdr:colOff>170260</xdr:colOff>
      <xdr:row>2</xdr:row>
      <xdr:rowOff>133350</xdr:rowOff>
    </xdr:to>
    <xdr:pic>
      <xdr:nvPicPr>
        <xdr:cNvPr id="1058" name="Imagem 3" descr="Novo Logo Educaçã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8" y="29258"/>
          <a:ext cx="1974056" cy="485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21"/>
  <sheetViews>
    <sheetView tabSelected="1" view="pageBreakPreview" topLeftCell="A65" zoomScale="160" zoomScaleNormal="120" zoomScaleSheetLayoutView="160" workbookViewId="0">
      <selection activeCell="Q67" sqref="Q67:R67"/>
    </sheetView>
  </sheetViews>
  <sheetFormatPr defaultColWidth="3.140625" defaultRowHeight="15" customHeight="1"/>
  <cols>
    <col min="1" max="32" width="3.140625" style="14"/>
    <col min="33" max="16384" width="3.140625" style="1"/>
  </cols>
  <sheetData>
    <row r="1" spans="1:37" ht="15" customHeight="1">
      <c r="A1" s="60"/>
      <c r="L1" s="100" t="s">
        <v>18</v>
      </c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</row>
    <row r="2" spans="1:37" ht="15" customHeight="1">
      <c r="A2" s="60"/>
      <c r="L2" s="100" t="s">
        <v>82</v>
      </c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</row>
    <row r="3" spans="1:37" ht="15" customHeight="1">
      <c r="A3" s="60"/>
    </row>
    <row r="4" spans="1:37" ht="15" customHeight="1">
      <c r="A4" s="36" t="s">
        <v>44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8"/>
    </row>
    <row r="5" spans="1:37" ht="15" customHeight="1">
      <c r="A5" s="148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139"/>
    </row>
    <row r="6" spans="1:37" ht="15" customHeight="1">
      <c r="A6" s="149" t="s">
        <v>74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1"/>
      <c r="AG6" s="3"/>
      <c r="AH6" s="3"/>
      <c r="AI6" s="3"/>
      <c r="AJ6" s="3"/>
      <c r="AK6" s="3"/>
    </row>
    <row r="7" spans="1:37" ht="15" customHeight="1">
      <c r="A7" s="111" t="s">
        <v>45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3"/>
    </row>
    <row r="8" spans="1:37" ht="15" customHeight="1">
      <c r="A8" s="44"/>
      <c r="B8" s="4">
        <v>1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16"/>
      <c r="Q8" s="17">
        <v>3</v>
      </c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39"/>
    </row>
    <row r="9" spans="1:37" ht="15" customHeight="1">
      <c r="A9" s="44"/>
      <c r="B9" s="53">
        <v>2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16"/>
      <c r="Q9" s="53">
        <v>4</v>
      </c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39"/>
    </row>
    <row r="10" spans="1:37" ht="6.95" customHeight="1">
      <c r="A10" s="40"/>
      <c r="B10" s="41"/>
      <c r="C10" s="41"/>
      <c r="D10" s="41"/>
      <c r="E10" s="41"/>
      <c r="F10" s="4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59"/>
    </row>
    <row r="11" spans="1:37" ht="15" customHeight="1">
      <c r="A11" s="117" t="s">
        <v>46</v>
      </c>
      <c r="B11" s="118"/>
      <c r="C11" s="118"/>
      <c r="D11" s="118"/>
      <c r="E11" s="118"/>
      <c r="F11" s="118"/>
      <c r="G11" s="12"/>
      <c r="H11" s="19" t="s">
        <v>0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31"/>
    </row>
    <row r="12" spans="1:37" ht="15" customHeight="1">
      <c r="A12" s="29"/>
      <c r="B12" s="64"/>
      <c r="C12" s="13" t="s">
        <v>1</v>
      </c>
      <c r="D12" s="13"/>
      <c r="E12" s="13"/>
      <c r="F12" s="16"/>
      <c r="G12" s="12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39"/>
    </row>
    <row r="13" spans="1:37" ht="15" customHeight="1">
      <c r="A13" s="29"/>
      <c r="B13" s="64"/>
      <c r="C13" s="13" t="s">
        <v>2</v>
      </c>
      <c r="D13" s="13"/>
      <c r="E13" s="13"/>
      <c r="F13" s="16"/>
      <c r="G13" s="12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39"/>
    </row>
    <row r="14" spans="1:37" ht="6.95" customHeight="1">
      <c r="A14" s="45"/>
      <c r="B14" s="9"/>
      <c r="C14" s="19"/>
      <c r="D14" s="19"/>
      <c r="E14" s="19"/>
      <c r="F14" s="22"/>
      <c r="G14" s="23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46"/>
    </row>
    <row r="15" spans="1:37" ht="15" customHeight="1">
      <c r="A15" s="83" t="s">
        <v>47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7"/>
    </row>
    <row r="16" spans="1:37" ht="15" customHeight="1">
      <c r="A16" s="44"/>
      <c r="B16" s="25" t="s">
        <v>3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15"/>
      <c r="Q16" s="26" t="s">
        <v>4</v>
      </c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39"/>
    </row>
    <row r="17" spans="1:32" ht="15" customHeight="1">
      <c r="A17" s="44"/>
      <c r="B17" s="25" t="s">
        <v>5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15"/>
      <c r="Q17" s="26" t="s">
        <v>6</v>
      </c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39"/>
    </row>
    <row r="18" spans="1:32" ht="15" customHeight="1">
      <c r="A18" s="44"/>
      <c r="B18" s="25" t="s">
        <v>7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15"/>
      <c r="Q18" s="26" t="s">
        <v>8</v>
      </c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39"/>
    </row>
    <row r="19" spans="1:32" ht="6.95" customHeight="1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9"/>
    </row>
    <row r="20" spans="1:32" ht="15" customHeight="1">
      <c r="A20" s="54" t="s">
        <v>48</v>
      </c>
      <c r="B20" s="8"/>
      <c r="C20" s="8"/>
      <c r="D20" s="8"/>
      <c r="E20" s="8"/>
      <c r="F20" s="8"/>
      <c r="G20" s="8"/>
      <c r="H20" s="8"/>
      <c r="I20" s="21"/>
      <c r="J20" s="10"/>
      <c r="K20" s="8" t="s">
        <v>9</v>
      </c>
      <c r="L20" s="8"/>
      <c r="M20" s="9"/>
      <c r="N20" s="9"/>
      <c r="O20" s="9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31"/>
    </row>
    <row r="21" spans="1:32" ht="15" customHeight="1">
      <c r="A21" s="29"/>
      <c r="B21" s="13"/>
      <c r="C21" s="13"/>
      <c r="D21" s="13"/>
      <c r="E21" s="13"/>
      <c r="F21" s="13"/>
      <c r="G21" s="13"/>
      <c r="H21" s="13"/>
      <c r="I21" s="16"/>
      <c r="J21" s="15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120"/>
    </row>
    <row r="22" spans="1:32" ht="15" customHeight="1">
      <c r="A22" s="29"/>
      <c r="B22" s="64"/>
      <c r="C22" s="13" t="s">
        <v>1</v>
      </c>
      <c r="D22" s="13"/>
      <c r="E22" s="64"/>
      <c r="F22" s="13" t="s">
        <v>2</v>
      </c>
      <c r="G22" s="13"/>
      <c r="H22" s="13"/>
      <c r="I22" s="16"/>
      <c r="J22" s="15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120"/>
    </row>
    <row r="23" spans="1:32" ht="6.95" customHeight="1">
      <c r="A23" s="97"/>
      <c r="B23" s="98"/>
      <c r="C23" s="98"/>
      <c r="D23" s="98"/>
      <c r="E23" s="98"/>
      <c r="F23" s="98"/>
      <c r="G23" s="98"/>
      <c r="H23" s="98"/>
      <c r="I23" s="98"/>
      <c r="J23" s="1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47"/>
    </row>
    <row r="24" spans="1:32" ht="15" customHeight="1">
      <c r="A24" s="54" t="s">
        <v>49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13"/>
      <c r="N24" s="10"/>
      <c r="O24" s="8" t="s">
        <v>21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43"/>
    </row>
    <row r="25" spans="1:32" ht="15" customHeight="1">
      <c r="A25" s="29"/>
      <c r="B25" s="64"/>
      <c r="C25" s="13" t="s">
        <v>1</v>
      </c>
      <c r="D25" s="13"/>
      <c r="E25" s="13"/>
      <c r="F25" s="13"/>
      <c r="G25" s="64"/>
      <c r="H25" s="13" t="s">
        <v>2</v>
      </c>
      <c r="I25" s="13"/>
      <c r="J25" s="13"/>
      <c r="K25" s="13"/>
      <c r="L25" s="13"/>
      <c r="M25" s="13"/>
      <c r="N25" s="12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39"/>
    </row>
    <row r="26" spans="1:32" ht="6.95" customHeight="1">
      <c r="A26" s="45"/>
      <c r="B26" s="9"/>
      <c r="C26" s="19"/>
      <c r="D26" s="19"/>
      <c r="E26" s="19"/>
      <c r="F26" s="19"/>
      <c r="G26" s="9"/>
      <c r="H26" s="19"/>
      <c r="I26" s="19"/>
      <c r="J26" s="19"/>
      <c r="K26" s="19"/>
      <c r="L26" s="19"/>
      <c r="M26" s="19"/>
      <c r="N26" s="18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47"/>
    </row>
    <row r="27" spans="1:32" ht="15" customHeight="1">
      <c r="A27" s="80" t="s">
        <v>10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2"/>
    </row>
    <row r="28" spans="1:32" ht="15" customHeight="1">
      <c r="A28" s="54" t="s">
        <v>22</v>
      </c>
      <c r="B28" s="55"/>
      <c r="C28" s="55"/>
      <c r="D28" s="55"/>
      <c r="E28" s="55"/>
      <c r="F28" s="55"/>
      <c r="G28" s="55"/>
      <c r="H28" s="9" t="s">
        <v>23</v>
      </c>
      <c r="I28" s="9"/>
      <c r="J28" s="9"/>
      <c r="K28" s="9"/>
      <c r="L28" s="9"/>
      <c r="M28" s="9"/>
      <c r="N28" s="9"/>
      <c r="O28" s="8"/>
      <c r="P28" s="8"/>
      <c r="Q28" s="10"/>
      <c r="R28" s="8" t="s">
        <v>24</v>
      </c>
      <c r="S28" s="8"/>
      <c r="T28" s="8"/>
      <c r="U28" s="8"/>
      <c r="V28" s="8"/>
      <c r="W28" s="8"/>
      <c r="X28" s="8"/>
      <c r="Y28" s="85" t="s">
        <v>25</v>
      </c>
      <c r="Z28" s="85"/>
      <c r="AA28" s="85"/>
      <c r="AB28" s="85"/>
      <c r="AC28" s="85"/>
      <c r="AD28" s="85"/>
      <c r="AE28" s="85"/>
      <c r="AF28" s="86"/>
    </row>
    <row r="29" spans="1:32" ht="15" customHeight="1">
      <c r="A29" s="29"/>
      <c r="B29" s="64"/>
      <c r="C29" s="13" t="s">
        <v>1</v>
      </c>
      <c r="D29" s="13"/>
      <c r="E29" s="64"/>
      <c r="F29" s="13" t="s">
        <v>2</v>
      </c>
      <c r="G29" s="13"/>
      <c r="H29" s="136"/>
      <c r="I29" s="136"/>
      <c r="J29" s="136"/>
      <c r="K29" s="136"/>
      <c r="L29" s="136"/>
      <c r="M29" s="136"/>
      <c r="N29" s="136"/>
      <c r="O29" s="12"/>
      <c r="P29" s="13"/>
      <c r="Q29" s="12"/>
      <c r="R29" s="64"/>
      <c r="S29" s="13" t="s">
        <v>1</v>
      </c>
      <c r="T29" s="13"/>
      <c r="U29" s="64"/>
      <c r="V29" s="13" t="s">
        <v>2</v>
      </c>
      <c r="W29" s="13"/>
      <c r="X29" s="13"/>
      <c r="Y29" s="136"/>
      <c r="Z29" s="136"/>
      <c r="AA29" s="136"/>
      <c r="AB29" s="136"/>
      <c r="AC29" s="136"/>
      <c r="AD29" s="136"/>
      <c r="AE29" s="136"/>
      <c r="AF29" s="39"/>
    </row>
    <row r="30" spans="1:32" ht="6.95" customHeight="1">
      <c r="A30" s="29"/>
      <c r="B30" s="13"/>
      <c r="C30" s="13"/>
      <c r="D30" s="13"/>
      <c r="E30" s="13"/>
      <c r="F30" s="13"/>
      <c r="G30" s="13"/>
      <c r="H30" s="13"/>
      <c r="I30" s="13"/>
      <c r="J30" s="55"/>
      <c r="K30" s="13"/>
      <c r="L30" s="13"/>
      <c r="M30" s="13"/>
      <c r="N30" s="13"/>
      <c r="O30" s="13"/>
      <c r="P30" s="13"/>
      <c r="Q30" s="12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31"/>
    </row>
    <row r="31" spans="1:32" ht="15" customHeight="1">
      <c r="A31" s="137" t="s">
        <v>50</v>
      </c>
      <c r="B31" s="138"/>
      <c r="C31" s="138"/>
      <c r="D31" s="138"/>
      <c r="E31" s="138"/>
      <c r="F31" s="138"/>
      <c r="G31" s="138"/>
      <c r="H31" s="138"/>
      <c r="I31" s="138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8"/>
    </row>
    <row r="32" spans="1:32" ht="15" customHeight="1">
      <c r="A32" s="36" t="s">
        <v>51</v>
      </c>
      <c r="B32" s="37"/>
      <c r="C32" s="37"/>
      <c r="D32" s="37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124"/>
    </row>
    <row r="33" spans="1:32" ht="15" customHeight="1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124"/>
    </row>
    <row r="34" spans="1:32" ht="15" customHeight="1">
      <c r="A34" s="36" t="s">
        <v>52</v>
      </c>
      <c r="B34" s="37"/>
      <c r="C34" s="37"/>
      <c r="D34" s="37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124"/>
    </row>
    <row r="35" spans="1:32" ht="15" customHeight="1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124"/>
    </row>
    <row r="36" spans="1:32" ht="15" customHeight="1">
      <c r="A36" s="36" t="s">
        <v>53</v>
      </c>
      <c r="B36" s="37"/>
      <c r="C36" s="37"/>
      <c r="D36" s="37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124"/>
    </row>
    <row r="37" spans="1:32" ht="15" customHeigh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124"/>
    </row>
    <row r="38" spans="1:32" ht="15" customHeight="1">
      <c r="A38" s="36" t="s">
        <v>54</v>
      </c>
      <c r="B38" s="37"/>
      <c r="C38" s="37"/>
      <c r="D38" s="37"/>
      <c r="E38" s="37"/>
      <c r="F38" s="37"/>
      <c r="G38" s="37"/>
      <c r="H38" s="37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139"/>
      <c r="AF38" s="124"/>
    </row>
    <row r="39" spans="1:32" ht="15" customHeight="1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58"/>
    </row>
    <row r="40" spans="1:32" ht="6.95" customHeight="1">
      <c r="A40" s="40"/>
      <c r="B40" s="41"/>
      <c r="C40" s="41"/>
      <c r="D40" s="41"/>
      <c r="E40" s="41"/>
      <c r="F40" s="41"/>
      <c r="G40" s="41"/>
      <c r="H40" s="4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9"/>
    </row>
    <row r="41" spans="1:32" ht="15" customHeight="1">
      <c r="A41" s="29" t="s">
        <v>55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40" t="s">
        <v>26</v>
      </c>
      <c r="M41" s="140"/>
      <c r="N41" s="140"/>
      <c r="O41" s="13"/>
      <c r="P41" s="13"/>
      <c r="Q41" s="12"/>
      <c r="R41" s="96" t="s">
        <v>27</v>
      </c>
      <c r="S41" s="96"/>
      <c r="T41" s="96"/>
      <c r="U41" s="96"/>
      <c r="V41" s="96"/>
      <c r="W41" s="96"/>
      <c r="X41" s="96"/>
      <c r="Y41" s="96"/>
      <c r="Z41" s="96"/>
      <c r="AA41" s="96"/>
      <c r="AB41" s="13"/>
      <c r="AC41" s="152" t="s">
        <v>28</v>
      </c>
      <c r="AD41" s="152"/>
      <c r="AE41" s="152"/>
      <c r="AF41" s="31"/>
    </row>
    <row r="42" spans="1:32" ht="15" customHeight="1">
      <c r="A42" s="29"/>
      <c r="B42" s="64"/>
      <c r="C42" s="13" t="s">
        <v>1</v>
      </c>
      <c r="D42" s="13"/>
      <c r="E42" s="13"/>
      <c r="F42" s="64"/>
      <c r="G42" s="13" t="s">
        <v>2</v>
      </c>
      <c r="H42" s="13"/>
      <c r="I42" s="13"/>
      <c r="J42" s="13"/>
      <c r="K42" s="13"/>
      <c r="L42" s="141"/>
      <c r="M42" s="141"/>
      <c r="N42" s="141"/>
      <c r="O42" s="13"/>
      <c r="P42" s="13"/>
      <c r="Q42" s="12"/>
      <c r="R42" s="64"/>
      <c r="S42" s="13" t="s">
        <v>1</v>
      </c>
      <c r="T42" s="13"/>
      <c r="U42" s="13"/>
      <c r="V42" s="64"/>
      <c r="W42" s="13" t="s">
        <v>2</v>
      </c>
      <c r="X42" s="13"/>
      <c r="Y42" s="13"/>
      <c r="Z42" s="13"/>
      <c r="AA42" s="13"/>
      <c r="AB42" s="16"/>
      <c r="AC42" s="141"/>
      <c r="AD42" s="141"/>
      <c r="AE42" s="141"/>
      <c r="AF42" s="31"/>
    </row>
    <row r="43" spans="1:32" ht="6.95" customHeight="1">
      <c r="A43" s="142"/>
      <c r="B43" s="143"/>
      <c r="C43" s="143"/>
      <c r="D43" s="143"/>
      <c r="E43" s="143"/>
      <c r="F43" s="143"/>
      <c r="G43" s="143"/>
      <c r="H43" s="143"/>
      <c r="I43" s="143"/>
      <c r="J43" s="19"/>
      <c r="K43" s="19"/>
      <c r="L43" s="19"/>
      <c r="M43" s="19"/>
      <c r="N43" s="19"/>
      <c r="O43" s="19"/>
      <c r="P43" s="19"/>
      <c r="Q43" s="18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47"/>
    </row>
    <row r="44" spans="1:32" ht="15" customHeight="1">
      <c r="A44" s="29" t="s">
        <v>56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2"/>
      <c r="O44" s="13" t="s">
        <v>29</v>
      </c>
      <c r="P44" s="13"/>
      <c r="Q44" s="13"/>
      <c r="R44" s="13"/>
      <c r="S44" s="13"/>
      <c r="T44" s="13"/>
      <c r="U44" s="13"/>
      <c r="V44" s="12"/>
      <c r="W44" s="13" t="s">
        <v>57</v>
      </c>
      <c r="X44" s="13"/>
      <c r="Y44" s="13"/>
      <c r="Z44" s="13"/>
      <c r="AA44" s="13"/>
      <c r="AB44" s="13"/>
      <c r="AC44" s="13"/>
      <c r="AD44" s="13"/>
      <c r="AE44" s="13"/>
      <c r="AF44" s="31"/>
    </row>
    <row r="45" spans="1:32" ht="15" customHeight="1">
      <c r="A45" s="29"/>
      <c r="B45" s="64"/>
      <c r="C45" s="13" t="s">
        <v>1</v>
      </c>
      <c r="D45" s="13"/>
      <c r="E45" s="64"/>
      <c r="F45" s="13" t="s">
        <v>2</v>
      </c>
      <c r="G45" s="28"/>
      <c r="H45" s="28"/>
      <c r="I45" s="28"/>
      <c r="J45" s="28"/>
      <c r="K45" s="28"/>
      <c r="L45" s="28"/>
      <c r="M45" s="28"/>
      <c r="N45" s="11"/>
      <c r="O45" s="78"/>
      <c r="P45" s="78"/>
      <c r="Q45" s="78"/>
      <c r="R45" s="78"/>
      <c r="S45" s="78"/>
      <c r="T45" s="78"/>
      <c r="U45" s="28"/>
      <c r="V45" s="12"/>
      <c r="W45" s="79"/>
      <c r="X45" s="79"/>
      <c r="Y45" s="79"/>
      <c r="Z45" s="79"/>
      <c r="AA45" s="79"/>
      <c r="AB45" s="79"/>
      <c r="AC45" s="79"/>
      <c r="AD45" s="79"/>
      <c r="AE45" s="79"/>
      <c r="AF45" s="31"/>
    </row>
    <row r="46" spans="1:32" ht="6.95" customHeight="1">
      <c r="A46" s="29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8"/>
      <c r="O46" s="13"/>
      <c r="P46" s="13"/>
      <c r="Q46" s="13"/>
      <c r="R46" s="13"/>
      <c r="S46" s="13"/>
      <c r="T46" s="13"/>
      <c r="U46" s="13"/>
      <c r="V46" s="18"/>
      <c r="W46" s="13"/>
      <c r="X46" s="13"/>
      <c r="Y46" s="13"/>
      <c r="Z46" s="13"/>
      <c r="AA46" s="13"/>
      <c r="AB46" s="13"/>
      <c r="AC46" s="13"/>
      <c r="AD46" s="13"/>
      <c r="AE46" s="13"/>
      <c r="AF46" s="31"/>
    </row>
    <row r="47" spans="1:32" ht="15" customHeight="1">
      <c r="A47" s="80" t="s">
        <v>11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2"/>
    </row>
    <row r="48" spans="1:32" ht="15" customHeight="1">
      <c r="A48" s="83" t="s">
        <v>58</v>
      </c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13"/>
      <c r="N48" s="85" t="s">
        <v>30</v>
      </c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6"/>
    </row>
    <row r="49" spans="1:32" ht="15" customHeight="1">
      <c r="A49" s="29"/>
      <c r="B49" s="64"/>
      <c r="C49" s="13" t="s">
        <v>1</v>
      </c>
      <c r="D49" s="13"/>
      <c r="E49" s="64"/>
      <c r="F49" s="13" t="s">
        <v>2</v>
      </c>
      <c r="G49" s="13"/>
      <c r="H49" s="13"/>
      <c r="I49" s="13"/>
      <c r="J49" s="13"/>
      <c r="K49" s="13"/>
      <c r="L49" s="16"/>
      <c r="M49" s="13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39"/>
    </row>
    <row r="50" spans="1:32" ht="6.95" customHeight="1">
      <c r="A50" s="45"/>
      <c r="B50" s="19"/>
      <c r="C50" s="19"/>
      <c r="D50" s="19"/>
      <c r="E50" s="19"/>
      <c r="F50" s="19"/>
      <c r="G50" s="20"/>
      <c r="H50" s="20"/>
      <c r="I50" s="20"/>
      <c r="J50" s="20"/>
      <c r="K50" s="6"/>
      <c r="L50" s="7"/>
      <c r="M50" s="6"/>
      <c r="N50" s="6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46"/>
    </row>
    <row r="51" spans="1:32" ht="15" customHeight="1">
      <c r="A51" s="83" t="s">
        <v>59</v>
      </c>
      <c r="B51" s="84"/>
      <c r="C51" s="84"/>
      <c r="D51" s="84"/>
      <c r="E51" s="84"/>
      <c r="F51" s="84"/>
      <c r="G51" s="84"/>
      <c r="H51" s="84"/>
      <c r="I51" s="84"/>
      <c r="J51" s="110"/>
      <c r="K51" s="125" t="s">
        <v>31</v>
      </c>
      <c r="L51" s="126"/>
      <c r="M51" s="126"/>
      <c r="N51" s="127"/>
      <c r="O51" s="128" t="s">
        <v>12</v>
      </c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9"/>
    </row>
    <row r="52" spans="1:32" ht="15" customHeight="1">
      <c r="A52" s="29"/>
      <c r="B52" s="64"/>
      <c r="C52" s="13" t="s">
        <v>1</v>
      </c>
      <c r="D52" s="13"/>
      <c r="E52" s="64"/>
      <c r="F52" s="13" t="s">
        <v>2</v>
      </c>
      <c r="G52" s="13"/>
      <c r="H52" s="13"/>
      <c r="I52" s="13"/>
      <c r="J52" s="13"/>
      <c r="K52" s="29"/>
      <c r="L52" s="130"/>
      <c r="M52" s="130"/>
      <c r="N52" s="31"/>
      <c r="O52" s="131" t="s">
        <v>13</v>
      </c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24"/>
    </row>
    <row r="53" spans="1:32" ht="6.95" customHeight="1">
      <c r="A53" s="45"/>
      <c r="B53" s="19"/>
      <c r="C53" s="19"/>
      <c r="D53" s="19"/>
      <c r="E53" s="19"/>
      <c r="F53" s="19"/>
      <c r="G53" s="20"/>
      <c r="H53" s="20"/>
      <c r="I53" s="20"/>
      <c r="J53" s="20"/>
      <c r="K53" s="32"/>
      <c r="L53" s="132"/>
      <c r="M53" s="132"/>
      <c r="N53" s="133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46"/>
    </row>
    <row r="54" spans="1:32" ht="15" customHeight="1">
      <c r="A54" s="49" t="s">
        <v>37</v>
      </c>
      <c r="B54" s="33"/>
      <c r="C54" s="33"/>
      <c r="D54" s="33"/>
      <c r="E54" s="33"/>
      <c r="F54" s="33"/>
      <c r="G54" s="33"/>
      <c r="H54" s="33"/>
      <c r="I54" s="33"/>
      <c r="J54" s="33"/>
      <c r="K54" s="34"/>
      <c r="L54" s="34"/>
      <c r="M54" s="34"/>
      <c r="N54" s="34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50"/>
    </row>
    <row r="55" spans="1:32" ht="15" customHeight="1">
      <c r="A55" s="134" t="s">
        <v>60</v>
      </c>
      <c r="B55" s="135"/>
      <c r="C55" s="135"/>
      <c r="D55" s="135"/>
      <c r="E55" s="135"/>
      <c r="F55" s="135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31"/>
    </row>
    <row r="56" spans="1:32" ht="15" customHeight="1">
      <c r="A56" s="29"/>
      <c r="B56" s="35">
        <v>1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30">
        <v>3</v>
      </c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24"/>
    </row>
    <row r="57" spans="1:32" ht="15" customHeight="1">
      <c r="A57" s="29"/>
      <c r="B57" s="30">
        <v>2</v>
      </c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30">
        <v>4</v>
      </c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24"/>
    </row>
    <row r="58" spans="1:32" ht="6.95" customHeight="1">
      <c r="A58" s="29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13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48"/>
    </row>
    <row r="59" spans="1:32" ht="15" customHeight="1">
      <c r="A59" s="36" t="s">
        <v>61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8"/>
    </row>
    <row r="60" spans="1:32" ht="15" customHeight="1">
      <c r="A60" s="44"/>
      <c r="B60" s="4" t="s">
        <v>3</v>
      </c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3"/>
      <c r="Q60" s="5" t="s">
        <v>4</v>
      </c>
      <c r="R60" s="101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3"/>
      <c r="AF60" s="39"/>
    </row>
    <row r="61" spans="1:32" ht="15" customHeight="1">
      <c r="A61" s="44"/>
      <c r="B61" s="4" t="s">
        <v>5</v>
      </c>
      <c r="C61" s="101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3"/>
      <c r="Q61" s="5" t="s">
        <v>6</v>
      </c>
      <c r="R61" s="101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3"/>
      <c r="AF61" s="39"/>
    </row>
    <row r="62" spans="1:32" ht="15" customHeight="1">
      <c r="A62" s="44"/>
      <c r="B62" s="4" t="s">
        <v>7</v>
      </c>
      <c r="C62" s="101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3"/>
      <c r="Q62" s="5" t="s">
        <v>8</v>
      </c>
      <c r="R62" s="101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3"/>
      <c r="AF62" s="39"/>
    </row>
    <row r="63" spans="1:32" ht="6.95" customHeight="1">
      <c r="A63" s="40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4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2"/>
    </row>
    <row r="64" spans="1:32" ht="15" customHeight="1">
      <c r="A64" s="157"/>
      <c r="B64" s="157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157"/>
      <c r="AF64" s="157"/>
    </row>
    <row r="65" spans="1:32" ht="15" customHeight="1">
      <c r="A65" s="121" t="s">
        <v>19</v>
      </c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3"/>
    </row>
    <row r="66" spans="1:32" ht="15" customHeight="1">
      <c r="A66" s="83" t="s">
        <v>62</v>
      </c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7"/>
    </row>
    <row r="67" spans="1:32" ht="15" customHeight="1">
      <c r="A67" s="29" t="s">
        <v>63</v>
      </c>
      <c r="B67" s="13"/>
      <c r="C67" s="13"/>
      <c r="D67" s="13"/>
      <c r="E67" s="13"/>
      <c r="F67" s="13"/>
      <c r="G67" s="158"/>
      <c r="H67" s="159"/>
      <c r="I67" s="13"/>
      <c r="J67" s="13"/>
      <c r="K67" s="13"/>
      <c r="L67" s="13" t="s">
        <v>32</v>
      </c>
      <c r="M67" s="13"/>
      <c r="N67" s="13"/>
      <c r="O67" s="13"/>
      <c r="P67" s="13"/>
      <c r="Q67" s="158"/>
      <c r="R67" s="159"/>
      <c r="S67" s="13"/>
      <c r="T67" s="13"/>
      <c r="U67" s="13"/>
      <c r="V67" s="13" t="s">
        <v>71</v>
      </c>
      <c r="W67" s="13"/>
      <c r="X67" s="13"/>
      <c r="Y67" s="90">
        <f>G67+Q67</f>
        <v>0</v>
      </c>
      <c r="Z67" s="90"/>
      <c r="AA67" s="13"/>
      <c r="AB67" s="13"/>
      <c r="AC67" s="13"/>
      <c r="AD67" s="13"/>
      <c r="AE67" s="13"/>
      <c r="AF67" s="31"/>
    </row>
    <row r="68" spans="1:32" ht="6.95" customHeight="1">
      <c r="A68" s="97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9"/>
    </row>
    <row r="69" spans="1:32" ht="15" customHeight="1">
      <c r="A69" s="109" t="s">
        <v>64</v>
      </c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8"/>
      <c r="N69" s="8"/>
      <c r="O69" s="8"/>
      <c r="P69" s="8"/>
      <c r="Q69" s="8"/>
      <c r="R69" s="8"/>
      <c r="S69" s="8"/>
      <c r="T69" s="8"/>
      <c r="U69" s="8"/>
      <c r="V69" s="70" t="str">
        <f>IF(G70&lt;0.33*G67,"Não Atingiu Quórum Mínimo de Votantes",IF(Q70&lt;0.33*Q67,"Não Atingiu Quórum Mínimo de Votantes",IF(Z70=0," ","ATINGIU QUÓRUM DE VOTANTES")))</f>
        <v xml:space="preserve"> </v>
      </c>
      <c r="W69" s="70"/>
      <c r="X69" s="70"/>
      <c r="Y69" s="70"/>
      <c r="Z69" s="70"/>
      <c r="AA69" s="70"/>
      <c r="AB69" s="70"/>
      <c r="AC69" s="70"/>
      <c r="AD69" s="70"/>
      <c r="AE69" s="70"/>
      <c r="AF69" s="43"/>
    </row>
    <row r="70" spans="1:32" ht="15" customHeight="1">
      <c r="A70" s="29" t="s">
        <v>65</v>
      </c>
      <c r="B70" s="13"/>
      <c r="C70" s="13"/>
      <c r="D70" s="13"/>
      <c r="E70" s="13"/>
      <c r="F70" s="13"/>
      <c r="G70" s="77"/>
      <c r="H70" s="77"/>
      <c r="I70" s="147" t="e">
        <f>G70/G67</f>
        <v>#DIV/0!</v>
      </c>
      <c r="J70" s="147"/>
      <c r="K70" s="13"/>
      <c r="L70" s="13" t="s">
        <v>33</v>
      </c>
      <c r="M70" s="13"/>
      <c r="N70" s="13"/>
      <c r="O70" s="13"/>
      <c r="P70" s="13"/>
      <c r="Q70" s="77"/>
      <c r="R70" s="77"/>
      <c r="S70" s="147" t="e">
        <f>Q70/Q67</f>
        <v>#DIV/0!</v>
      </c>
      <c r="T70" s="147"/>
      <c r="U70" s="13"/>
      <c r="V70" s="13" t="s">
        <v>72</v>
      </c>
      <c r="W70" s="13"/>
      <c r="X70" s="13"/>
      <c r="Y70" s="90">
        <f>G70+Q70</f>
        <v>0</v>
      </c>
      <c r="Z70" s="90"/>
      <c r="AA70" s="147" t="e">
        <f>Y70/Y67</f>
        <v>#DIV/0!</v>
      </c>
      <c r="AB70" s="147"/>
      <c r="AC70" s="13"/>
      <c r="AD70" s="13"/>
      <c r="AE70" s="13"/>
      <c r="AF70" s="31"/>
    </row>
    <row r="71" spans="1:32" ht="6.95" customHeight="1">
      <c r="A71" s="145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124"/>
    </row>
    <row r="72" spans="1:32" ht="15" customHeight="1">
      <c r="A72" s="137" t="s">
        <v>66</v>
      </c>
      <c r="B72" s="146"/>
      <c r="C72" s="146"/>
      <c r="D72" s="146"/>
      <c r="E72" s="14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57"/>
    </row>
    <row r="73" spans="1:32" ht="15" customHeight="1">
      <c r="A73" s="29" t="s">
        <v>67</v>
      </c>
      <c r="B73" s="13"/>
      <c r="C73" s="13"/>
      <c r="D73" s="13"/>
      <c r="E73" s="13"/>
      <c r="F73" s="13"/>
      <c r="G73" s="90">
        <f>G67-G70</f>
        <v>0</v>
      </c>
      <c r="H73" s="90"/>
      <c r="I73" s="107" t="e">
        <f>G73/G67</f>
        <v>#DIV/0!</v>
      </c>
      <c r="J73" s="108"/>
      <c r="K73" s="13"/>
      <c r="L73" s="13" t="s">
        <v>34</v>
      </c>
      <c r="M73" s="13"/>
      <c r="N73" s="13"/>
      <c r="O73" s="13"/>
      <c r="P73" s="13"/>
      <c r="Q73" s="90">
        <f>Q67-Q70</f>
        <v>0</v>
      </c>
      <c r="R73" s="90"/>
      <c r="S73" s="107" t="e">
        <f>Q73/Q67</f>
        <v>#DIV/0!</v>
      </c>
      <c r="T73" s="108"/>
      <c r="U73" s="13"/>
      <c r="V73" s="13" t="s">
        <v>73</v>
      </c>
      <c r="W73" s="13"/>
      <c r="X73" s="13"/>
      <c r="Y73" s="90">
        <f>G73+Q73</f>
        <v>0</v>
      </c>
      <c r="Z73" s="90"/>
      <c r="AA73" s="107" t="e">
        <f>Y73/Y67</f>
        <v>#DIV/0!</v>
      </c>
      <c r="AB73" s="108"/>
      <c r="AC73" s="13"/>
      <c r="AD73" s="13"/>
      <c r="AE73" s="13"/>
      <c r="AF73" s="31"/>
    </row>
    <row r="74" spans="1:32" ht="6.95" customHeight="1">
      <c r="A74" s="40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2"/>
    </row>
    <row r="75" spans="1:32" ht="15" customHeight="1">
      <c r="A75" s="104" t="s">
        <v>20</v>
      </c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6"/>
    </row>
    <row r="76" spans="1:32" ht="15" customHeight="1">
      <c r="A76" s="109" t="s">
        <v>83</v>
      </c>
      <c r="B76" s="110"/>
      <c r="C76" s="110"/>
      <c r="D76" s="110"/>
      <c r="E76" s="110"/>
      <c r="F76" s="6"/>
      <c r="G76" s="6"/>
      <c r="H76" s="6"/>
      <c r="I76" s="6"/>
      <c r="J76" s="27"/>
      <c r="K76" s="6"/>
      <c r="L76" s="6"/>
      <c r="M76" s="6"/>
      <c r="N76" s="6"/>
      <c r="O76" s="6"/>
      <c r="P76" s="6"/>
      <c r="Q76" s="6"/>
      <c r="R76" s="6"/>
      <c r="S76" s="6"/>
      <c r="T76" s="6"/>
      <c r="U76" s="114" t="str">
        <f>IF(Y77&lt;=Y82," ",IF(Y77&lt;=Y87," ",IF(Y77&lt;=Y92," ",IF(Y77&lt;=#REF!," ","PGE NÃO ESCOLHIDO - Art. 3º da Portaria nº 810/2025"))))</f>
        <v xml:space="preserve"> </v>
      </c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5"/>
    </row>
    <row r="77" spans="1:32" ht="15" customHeight="1">
      <c r="A77" s="29" t="s">
        <v>68</v>
      </c>
      <c r="B77" s="13"/>
      <c r="C77" s="13"/>
      <c r="D77" s="13"/>
      <c r="E77" s="13"/>
      <c r="F77" s="13"/>
      <c r="G77" s="77"/>
      <c r="H77" s="77"/>
      <c r="I77" s="13"/>
      <c r="J77" s="13"/>
      <c r="K77" s="13"/>
      <c r="L77" s="13" t="s">
        <v>35</v>
      </c>
      <c r="M77" s="13"/>
      <c r="N77" s="13"/>
      <c r="O77" s="13"/>
      <c r="P77" s="13"/>
      <c r="Q77" s="77"/>
      <c r="R77" s="77"/>
      <c r="S77" s="13"/>
      <c r="T77" s="13"/>
      <c r="U77" s="13"/>
      <c r="V77" s="13" t="s">
        <v>38</v>
      </c>
      <c r="W77" s="13"/>
      <c r="X77" s="13"/>
      <c r="Y77" s="90">
        <f>G77+Q77</f>
        <v>0</v>
      </c>
      <c r="Z77" s="90"/>
      <c r="AA77" s="91" t="e">
        <f>Y77/Y70</f>
        <v>#DIV/0!</v>
      </c>
      <c r="AB77" s="91"/>
      <c r="AC77" s="13"/>
      <c r="AD77" s="13"/>
      <c r="AE77" s="13"/>
      <c r="AF77" s="31"/>
    </row>
    <row r="78" spans="1:32" ht="6.95" customHeight="1">
      <c r="A78" s="29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28"/>
      <c r="AE78" s="28"/>
      <c r="AF78" s="48"/>
    </row>
    <row r="79" spans="1:32" ht="15" customHeight="1">
      <c r="A79" s="65" t="s">
        <v>75</v>
      </c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8"/>
    </row>
    <row r="80" spans="1:32" ht="15" customHeight="1">
      <c r="A80" s="29"/>
      <c r="B80" s="93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5"/>
      <c r="V80" s="70" t="str">
        <f>IF(Y82&lt;Y77,"NÃO ESCOLHIDO",IF(Y82&lt;Y87,"NÃO ESCOLHIDO",IF(Y82&lt;Y92,"NÃO ESCOLHIDO",IF(Y82=0," ","ESCOLHIDO"))))</f>
        <v xml:space="preserve"> </v>
      </c>
      <c r="W80" s="70"/>
      <c r="X80" s="70"/>
      <c r="Y80" s="70"/>
      <c r="Z80" s="70"/>
      <c r="AA80" s="70"/>
      <c r="AB80" s="70"/>
      <c r="AC80" s="70"/>
      <c r="AD80" s="70"/>
      <c r="AE80" s="70"/>
      <c r="AF80" s="31"/>
    </row>
    <row r="81" spans="1:32" ht="6.95" customHeight="1">
      <c r="A81" s="29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31"/>
    </row>
    <row r="82" spans="1:32" ht="15" customHeight="1">
      <c r="A82" s="29" t="s">
        <v>69</v>
      </c>
      <c r="B82" s="13"/>
      <c r="C82" s="13"/>
      <c r="D82" s="13"/>
      <c r="E82" s="13"/>
      <c r="F82" s="13"/>
      <c r="G82" s="75"/>
      <c r="H82" s="76"/>
      <c r="I82" s="13"/>
      <c r="J82" s="13"/>
      <c r="K82" s="13"/>
      <c r="L82" s="13" t="s">
        <v>14</v>
      </c>
      <c r="M82" s="13"/>
      <c r="N82" s="13"/>
      <c r="O82" s="13"/>
      <c r="P82" s="13"/>
      <c r="Q82" s="75"/>
      <c r="R82" s="76"/>
      <c r="S82" s="13"/>
      <c r="T82" s="13"/>
      <c r="U82" s="13"/>
      <c r="V82" s="13" t="s">
        <v>39</v>
      </c>
      <c r="W82" s="13"/>
      <c r="X82" s="13"/>
      <c r="Y82" s="90">
        <f>G82+Q82</f>
        <v>0</v>
      </c>
      <c r="Z82" s="90"/>
      <c r="AA82" s="91" t="e">
        <f>Y82/Y70</f>
        <v>#DIV/0!</v>
      </c>
      <c r="AB82" s="91"/>
      <c r="AC82" s="13"/>
      <c r="AD82" s="13"/>
      <c r="AE82" s="13"/>
      <c r="AF82" s="31"/>
    </row>
    <row r="83" spans="1:32" ht="6.95" customHeight="1">
      <c r="A83" s="40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2"/>
    </row>
    <row r="84" spans="1:32" ht="15" customHeight="1">
      <c r="A84" s="65" t="s">
        <v>76</v>
      </c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8"/>
    </row>
    <row r="85" spans="1:32" ht="15" customHeight="1">
      <c r="A85" s="29"/>
      <c r="B85" s="93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5"/>
      <c r="V85" s="70" t="str">
        <f>IF(Y87&lt;Y77,"NÃO ESCOLHIDO",IF(Y87&lt;Y82,"NÃO ESCOLHIDO",IF(Y87&lt;Y92,"NÃO ESCOLHIDO",IF(Y87=0," ","ESCOLHIDO"))))</f>
        <v xml:space="preserve"> </v>
      </c>
      <c r="W85" s="70"/>
      <c r="X85" s="70"/>
      <c r="Y85" s="70"/>
      <c r="Z85" s="70"/>
      <c r="AA85" s="70"/>
      <c r="AB85" s="70"/>
      <c r="AC85" s="70"/>
      <c r="AD85" s="70"/>
      <c r="AE85" s="70"/>
      <c r="AF85" s="31"/>
    </row>
    <row r="86" spans="1:32" ht="6.95" customHeight="1">
      <c r="A86" s="29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31"/>
    </row>
    <row r="87" spans="1:32" ht="15" customHeight="1">
      <c r="A87" s="29" t="s">
        <v>70</v>
      </c>
      <c r="B87" s="13"/>
      <c r="C87" s="13"/>
      <c r="D87" s="13"/>
      <c r="E87" s="13"/>
      <c r="F87" s="13"/>
      <c r="G87" s="77"/>
      <c r="H87" s="77"/>
      <c r="I87" s="13"/>
      <c r="J87" s="13"/>
      <c r="K87" s="13"/>
      <c r="L87" s="13" t="s">
        <v>15</v>
      </c>
      <c r="M87" s="13"/>
      <c r="N87" s="13"/>
      <c r="O87" s="13"/>
      <c r="P87" s="13"/>
      <c r="Q87" s="77"/>
      <c r="R87" s="77"/>
      <c r="S87" s="13"/>
      <c r="T87" s="13"/>
      <c r="U87" s="13"/>
      <c r="V87" s="13" t="s">
        <v>36</v>
      </c>
      <c r="W87" s="13"/>
      <c r="X87" s="13"/>
      <c r="Y87" s="90">
        <f>G87+Q87</f>
        <v>0</v>
      </c>
      <c r="Z87" s="90"/>
      <c r="AA87" s="91" t="e">
        <f>Y87/Y70</f>
        <v>#DIV/0!</v>
      </c>
      <c r="AB87" s="91"/>
      <c r="AC87" s="13"/>
      <c r="AD87" s="13"/>
      <c r="AE87" s="13"/>
      <c r="AF87" s="31"/>
    </row>
    <row r="88" spans="1:32" ht="6.95" customHeight="1">
      <c r="A88" s="40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2"/>
    </row>
    <row r="89" spans="1:32" ht="15" customHeight="1">
      <c r="A89" s="65" t="s">
        <v>77</v>
      </c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8"/>
    </row>
    <row r="90" spans="1:32" ht="15" customHeight="1">
      <c r="A90" s="29"/>
      <c r="B90" s="93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5"/>
      <c r="V90" s="92" t="str">
        <f>IF(Y92&lt;Y77,"NÃO ESCOLHIDO",IF(Y92&lt;Y82,"NÃO ESCOLHIDO",IF(Y92&lt;Y87,"NÃO ESCOLHIDO",IF(Y92=0," ","ESCOLHIDO"))))</f>
        <v xml:space="preserve"> </v>
      </c>
      <c r="W90" s="70"/>
      <c r="X90" s="70"/>
      <c r="Y90" s="70"/>
      <c r="Z90" s="70"/>
      <c r="AA90" s="70"/>
      <c r="AB90" s="70"/>
      <c r="AC90" s="70"/>
      <c r="AD90" s="70"/>
      <c r="AE90" s="70"/>
      <c r="AF90" s="31"/>
    </row>
    <row r="91" spans="1:32" ht="6.95" customHeight="1">
      <c r="A91" s="29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31"/>
    </row>
    <row r="92" spans="1:32" ht="15" customHeight="1">
      <c r="A92" s="29" t="s">
        <v>40</v>
      </c>
      <c r="B92" s="13"/>
      <c r="C92" s="13"/>
      <c r="D92" s="13"/>
      <c r="E92" s="13"/>
      <c r="F92" s="13"/>
      <c r="G92" s="77"/>
      <c r="H92" s="77"/>
      <c r="I92" s="13"/>
      <c r="J92" s="13"/>
      <c r="K92" s="13"/>
      <c r="L92" s="13" t="s">
        <v>16</v>
      </c>
      <c r="M92" s="13"/>
      <c r="N92" s="13"/>
      <c r="O92" s="13"/>
      <c r="P92" s="13"/>
      <c r="Q92" s="77"/>
      <c r="R92" s="77"/>
      <c r="S92" s="13"/>
      <c r="T92" s="13"/>
      <c r="U92" s="13"/>
      <c r="V92" s="13" t="s">
        <v>41</v>
      </c>
      <c r="W92" s="13"/>
      <c r="X92" s="13"/>
      <c r="Y92" s="90">
        <f>G92+Q92</f>
        <v>0</v>
      </c>
      <c r="Z92" s="90"/>
      <c r="AA92" s="91" t="e">
        <f>Y92/Y70</f>
        <v>#DIV/0!</v>
      </c>
      <c r="AB92" s="91"/>
      <c r="AC92" s="13"/>
      <c r="AD92" s="13"/>
      <c r="AE92" s="13"/>
      <c r="AF92" s="31"/>
    </row>
    <row r="93" spans="1:32" ht="6.95" customHeight="1">
      <c r="A93" s="40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2"/>
    </row>
    <row r="94" spans="1:32" ht="15" customHeight="1">
      <c r="A94" s="29" t="s">
        <v>78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31"/>
    </row>
    <row r="95" spans="1:32" s="2" customFormat="1" ht="15" customHeight="1">
      <c r="A95" s="29" t="s">
        <v>42</v>
      </c>
      <c r="B95" s="13"/>
      <c r="C95" s="13"/>
      <c r="D95" s="13"/>
      <c r="E95" s="13"/>
      <c r="F95" s="13"/>
      <c r="G95" s="88">
        <f>SUM(G77,G82,G87,G92)</f>
        <v>0</v>
      </c>
      <c r="H95" s="89"/>
      <c r="I95" s="66" t="str">
        <f>IF(G95&lt;&gt;G70,"Divergente item 24.1"," ")</f>
        <v xml:space="preserve"> </v>
      </c>
      <c r="J95" s="67"/>
      <c r="K95" s="67"/>
      <c r="L95" s="13" t="s">
        <v>17</v>
      </c>
      <c r="M95" s="13"/>
      <c r="N95" s="13"/>
      <c r="O95" s="13"/>
      <c r="P95" s="13"/>
      <c r="Q95" s="88">
        <f>SUM(Q77,Q82,Q87,Q92)</f>
        <v>0</v>
      </c>
      <c r="R95" s="89"/>
      <c r="S95" s="68" t="str">
        <f>IF(Q95&lt;&gt;Q70,"Divergente item 24.2"," ")</f>
        <v xml:space="preserve"> </v>
      </c>
      <c r="T95" s="69"/>
      <c r="U95" s="69"/>
      <c r="V95" s="13" t="s">
        <v>43</v>
      </c>
      <c r="W95" s="62"/>
      <c r="X95" s="63"/>
      <c r="Y95" s="88">
        <f>SUM(Y77,Y82,Y87,Y92)</f>
        <v>0</v>
      </c>
      <c r="Z95" s="89"/>
      <c r="AA95" s="68" t="str">
        <f>IF(Y95&lt;&gt;Y70,"Divergente item 24.3"," ")</f>
        <v xml:space="preserve"> </v>
      </c>
      <c r="AB95" s="69"/>
      <c r="AC95" s="69"/>
      <c r="AD95" s="13"/>
      <c r="AE95" s="13"/>
      <c r="AF95" s="31"/>
    </row>
    <row r="96" spans="1:32" s="2" customFormat="1" ht="6.95" customHeight="1">
      <c r="A96" s="29"/>
      <c r="B96" s="28"/>
      <c r="C96" s="28"/>
      <c r="D96" s="28"/>
      <c r="E96" s="28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28"/>
      <c r="Q96" s="13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48"/>
    </row>
    <row r="97" spans="1:32" ht="15" customHeight="1">
      <c r="A97" s="65" t="s">
        <v>79</v>
      </c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8"/>
      <c r="V97" s="65" t="s">
        <v>80</v>
      </c>
      <c r="W97" s="37"/>
      <c r="X97" s="37"/>
      <c r="Y97" s="37"/>
      <c r="Z97" s="37"/>
      <c r="AA97" s="38"/>
      <c r="AB97" s="153" t="s">
        <v>81</v>
      </c>
      <c r="AC97" s="84"/>
      <c r="AD97" s="84"/>
      <c r="AE97" s="84"/>
      <c r="AF97" s="87"/>
    </row>
    <row r="98" spans="1:32" ht="15" customHeight="1">
      <c r="A98" s="29"/>
      <c r="B98" s="148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139"/>
      <c r="U98" s="31"/>
      <c r="V98" s="29"/>
      <c r="W98" s="160">
        <f>DATE(2025,12,11)</f>
        <v>46002</v>
      </c>
      <c r="X98" s="161"/>
      <c r="Y98" s="161"/>
      <c r="Z98" s="162"/>
      <c r="AA98" s="31"/>
      <c r="AB98" s="13"/>
      <c r="AC98" s="154"/>
      <c r="AD98" s="154"/>
      <c r="AE98" s="154"/>
      <c r="AF98" s="39"/>
    </row>
    <row r="99" spans="1:32" ht="15" customHeight="1">
      <c r="A99" s="40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2"/>
      <c r="V99" s="40"/>
      <c r="W99" s="41"/>
      <c r="X99" s="41"/>
      <c r="Y99" s="41"/>
      <c r="Z99" s="41"/>
      <c r="AA99" s="42"/>
      <c r="AB99" s="41"/>
      <c r="AC99" s="41"/>
      <c r="AD99" s="41"/>
      <c r="AE99" s="41"/>
      <c r="AF99" s="42"/>
    </row>
    <row r="100" spans="1:32" ht="15" customHeight="1">
      <c r="A100" s="156"/>
      <c r="B100" s="156"/>
      <c r="C100" s="156"/>
      <c r="D100" s="156"/>
      <c r="E100" s="156"/>
      <c r="F100" s="156"/>
      <c r="G100" s="156"/>
      <c r="H100" s="156"/>
      <c r="I100" s="156"/>
      <c r="J100" s="156"/>
      <c r="K100" s="156"/>
      <c r="L100" s="156"/>
      <c r="M100" s="156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  <c r="Z100" s="156"/>
      <c r="AA100" s="156"/>
      <c r="AB100" s="156"/>
      <c r="AC100" s="156"/>
      <c r="AD100" s="156"/>
      <c r="AE100" s="156"/>
      <c r="AF100" s="156"/>
    </row>
    <row r="101" spans="1:32" ht="15" customHeight="1">
      <c r="A101" s="156"/>
      <c r="B101" s="156"/>
      <c r="C101" s="156"/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</row>
    <row r="102" spans="1:32" ht="15" customHeight="1">
      <c r="A102" s="156"/>
      <c r="B102" s="156"/>
      <c r="C102" s="156"/>
      <c r="D102" s="156"/>
      <c r="E102" s="156"/>
      <c r="F102" s="156"/>
      <c r="G102" s="156"/>
      <c r="H102" s="156"/>
      <c r="I102" s="156"/>
      <c r="J102" s="156"/>
      <c r="K102" s="156"/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</row>
    <row r="103" spans="1:32" ht="15" customHeight="1">
      <c r="A103" s="156"/>
      <c r="B103" s="156"/>
      <c r="C103" s="156"/>
      <c r="D103" s="156"/>
      <c r="E103" s="156"/>
      <c r="F103" s="156"/>
      <c r="G103" s="156"/>
      <c r="H103" s="156"/>
      <c r="I103" s="156"/>
      <c r="J103" s="156"/>
      <c r="K103" s="156"/>
      <c r="L103" s="156"/>
      <c r="M103" s="156"/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  <c r="X103" s="156"/>
      <c r="Y103" s="156"/>
      <c r="Z103" s="156"/>
      <c r="AA103" s="156"/>
      <c r="AB103" s="156"/>
      <c r="AC103" s="156"/>
      <c r="AD103" s="156"/>
      <c r="AE103" s="156"/>
      <c r="AF103" s="156"/>
    </row>
    <row r="104" spans="1:32" ht="15" customHeight="1">
      <c r="A104" s="156"/>
      <c r="B104" s="156"/>
      <c r="C104" s="156"/>
      <c r="D104" s="156"/>
      <c r="E104" s="156"/>
      <c r="F104" s="156"/>
      <c r="G104" s="156"/>
      <c r="H104" s="156"/>
      <c r="I104" s="156"/>
      <c r="J104" s="156"/>
      <c r="K104" s="156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  <c r="X104" s="156"/>
      <c r="Y104" s="156"/>
      <c r="Z104" s="156"/>
      <c r="AA104" s="156"/>
      <c r="AB104" s="156"/>
      <c r="AC104" s="156"/>
      <c r="AD104" s="156"/>
      <c r="AE104" s="156"/>
      <c r="AF104" s="156"/>
    </row>
    <row r="105" spans="1:32" ht="15" customHeight="1">
      <c r="A105" s="156"/>
      <c r="B105" s="156"/>
      <c r="C105" s="156"/>
      <c r="D105" s="156"/>
      <c r="E105" s="156"/>
      <c r="F105" s="156"/>
      <c r="G105" s="156"/>
      <c r="H105" s="156"/>
      <c r="I105" s="156"/>
      <c r="J105" s="156"/>
      <c r="K105" s="156"/>
      <c r="L105" s="156"/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  <c r="X105" s="156"/>
      <c r="Y105" s="156"/>
      <c r="Z105" s="156"/>
      <c r="AA105" s="156"/>
      <c r="AB105" s="156"/>
      <c r="AC105" s="156"/>
      <c r="AD105" s="156"/>
      <c r="AE105" s="156"/>
      <c r="AF105" s="156"/>
    </row>
    <row r="106" spans="1:32" ht="15" customHeight="1">
      <c r="A106" s="156"/>
      <c r="B106" s="156"/>
      <c r="C106" s="156"/>
      <c r="D106" s="156"/>
      <c r="E106" s="156"/>
      <c r="F106" s="156"/>
      <c r="G106" s="156"/>
      <c r="H106" s="156"/>
      <c r="I106" s="156"/>
      <c r="J106" s="156"/>
      <c r="K106" s="156"/>
      <c r="L106" s="156"/>
      <c r="M106" s="156"/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56"/>
    </row>
    <row r="107" spans="1:32" ht="15" customHeight="1">
      <c r="A107" s="156"/>
      <c r="B107" s="156"/>
      <c r="C107" s="156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156"/>
      <c r="O107" s="156"/>
      <c r="P107" s="156"/>
      <c r="Q107" s="156"/>
      <c r="R107" s="156"/>
      <c r="S107" s="156"/>
      <c r="T107" s="156"/>
      <c r="U107" s="156"/>
      <c r="V107" s="156"/>
      <c r="W107" s="156"/>
      <c r="X107" s="156"/>
      <c r="Y107" s="156"/>
      <c r="Z107" s="156"/>
      <c r="AA107" s="156"/>
      <c r="AB107" s="156"/>
      <c r="AC107" s="156"/>
      <c r="AD107" s="156"/>
      <c r="AE107" s="156"/>
      <c r="AF107" s="156"/>
    </row>
    <row r="108" spans="1:32" ht="15" customHeight="1">
      <c r="A108" s="156"/>
      <c r="B108" s="156"/>
      <c r="C108" s="156"/>
      <c r="D108" s="156"/>
      <c r="E108" s="156"/>
      <c r="F108" s="156"/>
      <c r="G108" s="156"/>
      <c r="H108" s="156"/>
      <c r="I108" s="156"/>
      <c r="J108" s="156"/>
      <c r="K108" s="156"/>
      <c r="L108" s="156"/>
      <c r="M108" s="156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  <c r="X108" s="156"/>
      <c r="Y108" s="156"/>
      <c r="Z108" s="156"/>
      <c r="AA108" s="156"/>
      <c r="AB108" s="156"/>
      <c r="AC108" s="156"/>
      <c r="AD108" s="156"/>
      <c r="AE108" s="156"/>
      <c r="AF108" s="156"/>
    </row>
    <row r="109" spans="1:32" ht="15" customHeight="1">
      <c r="A109" s="156"/>
      <c r="B109" s="156"/>
      <c r="C109" s="156"/>
      <c r="D109" s="156"/>
      <c r="E109" s="156"/>
      <c r="F109" s="156"/>
      <c r="G109" s="156"/>
      <c r="H109" s="156"/>
      <c r="I109" s="156"/>
      <c r="J109" s="156"/>
      <c r="K109" s="156"/>
      <c r="L109" s="156"/>
      <c r="M109" s="156"/>
      <c r="N109" s="156"/>
      <c r="O109" s="156"/>
      <c r="P109" s="156"/>
      <c r="Q109" s="156"/>
      <c r="R109" s="156"/>
      <c r="S109" s="156"/>
      <c r="T109" s="156"/>
      <c r="U109" s="156"/>
      <c r="V109" s="156"/>
      <c r="W109" s="156"/>
      <c r="X109" s="156"/>
      <c r="Y109" s="156"/>
      <c r="Z109" s="156"/>
      <c r="AA109" s="156"/>
      <c r="AB109" s="156"/>
      <c r="AC109" s="156"/>
      <c r="AD109" s="156"/>
      <c r="AE109" s="156"/>
      <c r="AF109" s="156"/>
    </row>
    <row r="110" spans="1:32" ht="15" customHeight="1">
      <c r="A110" s="156"/>
      <c r="B110" s="156"/>
      <c r="C110" s="156"/>
      <c r="D110" s="156"/>
      <c r="E110" s="156"/>
      <c r="F110" s="156"/>
      <c r="G110" s="156"/>
      <c r="H110" s="156"/>
      <c r="I110" s="156"/>
      <c r="J110" s="156"/>
      <c r="K110" s="156"/>
      <c r="L110" s="156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6"/>
      <c r="AF110" s="156"/>
    </row>
    <row r="111" spans="1:32" ht="15" customHeight="1">
      <c r="A111" s="156"/>
      <c r="B111" s="156"/>
      <c r="C111" s="156"/>
      <c r="D111" s="156"/>
      <c r="E111" s="156"/>
      <c r="F111" s="156"/>
      <c r="G111" s="156"/>
      <c r="H111" s="156"/>
      <c r="I111" s="156"/>
      <c r="J111" s="156"/>
      <c r="K111" s="156"/>
      <c r="L111" s="156"/>
      <c r="M111" s="156"/>
      <c r="N111" s="156"/>
      <c r="O111" s="156"/>
      <c r="P111" s="156"/>
      <c r="Q111" s="156"/>
      <c r="R111" s="156"/>
      <c r="S111" s="156"/>
      <c r="T111" s="156"/>
      <c r="U111" s="156"/>
      <c r="V111" s="156"/>
      <c r="W111" s="156"/>
      <c r="X111" s="156"/>
      <c r="Y111" s="156"/>
      <c r="Z111" s="156"/>
      <c r="AA111" s="156"/>
      <c r="AB111" s="156"/>
      <c r="AC111" s="156"/>
      <c r="AD111" s="156"/>
      <c r="AE111" s="156"/>
      <c r="AF111" s="156"/>
    </row>
    <row r="112" spans="1:32" ht="15" customHeight="1">
      <c r="A112" s="163"/>
      <c r="B112" s="163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3"/>
      <c r="AB112" s="163"/>
      <c r="AC112" s="163"/>
      <c r="AD112" s="163"/>
      <c r="AE112" s="163"/>
      <c r="AF112" s="163"/>
    </row>
    <row r="113" spans="1:32" ht="15" customHeight="1">
      <c r="A113" s="163"/>
      <c r="B113" s="163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  <c r="AA113" s="163"/>
      <c r="AB113" s="163"/>
      <c r="AC113" s="163"/>
      <c r="AD113" s="163"/>
      <c r="AE113" s="163"/>
      <c r="AF113" s="163"/>
    </row>
    <row r="114" spans="1:32" ht="15" customHeight="1">
      <c r="A114" s="163"/>
      <c r="B114" s="163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63"/>
      <c r="AC114" s="163"/>
      <c r="AD114" s="163"/>
      <c r="AE114" s="163"/>
      <c r="AF114" s="163"/>
    </row>
    <row r="115" spans="1:32" ht="15" customHeight="1">
      <c r="A115" s="163"/>
      <c r="B115" s="163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3"/>
      <c r="AB115" s="163"/>
      <c r="AC115" s="163"/>
      <c r="AD115" s="163"/>
      <c r="AE115" s="163"/>
      <c r="AF115" s="163"/>
    </row>
    <row r="116" spans="1:32" ht="15" customHeight="1">
      <c r="A116" s="163"/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  <c r="AA116" s="163"/>
      <c r="AB116" s="163"/>
      <c r="AC116" s="163"/>
      <c r="AD116" s="163"/>
      <c r="AE116" s="163"/>
      <c r="AF116" s="163"/>
    </row>
    <row r="117" spans="1:32" ht="15" customHeight="1">
      <c r="A117" s="156"/>
      <c r="B117" s="156"/>
      <c r="C117" s="156"/>
      <c r="D117" s="156"/>
      <c r="E117" s="156"/>
      <c r="F117" s="156"/>
      <c r="G117" s="156"/>
      <c r="H117" s="156"/>
      <c r="I117" s="156"/>
      <c r="J117" s="156"/>
      <c r="K117" s="156"/>
      <c r="L117" s="156"/>
      <c r="M117" s="156"/>
      <c r="N117" s="156"/>
      <c r="O117" s="156"/>
      <c r="P117" s="156"/>
      <c r="Q117" s="156"/>
      <c r="R117" s="156"/>
      <c r="S117" s="156"/>
      <c r="T117" s="156"/>
      <c r="U117" s="156"/>
      <c r="V117" s="156"/>
      <c r="W117" s="156"/>
      <c r="X117" s="156"/>
      <c r="Y117" s="156"/>
      <c r="Z117" s="156"/>
      <c r="AA117" s="156"/>
      <c r="AB117" s="156"/>
      <c r="AC117" s="156"/>
      <c r="AD117" s="156"/>
      <c r="AE117" s="156"/>
      <c r="AF117" s="156"/>
    </row>
    <row r="118" spans="1:32" ht="15" customHeight="1">
      <c r="A118" s="156"/>
      <c r="B118" s="156"/>
      <c r="C118" s="156"/>
      <c r="D118" s="156"/>
      <c r="E118" s="156"/>
      <c r="F118" s="156"/>
      <c r="G118" s="156"/>
      <c r="H118" s="156"/>
      <c r="I118" s="156"/>
      <c r="J118" s="156"/>
      <c r="K118" s="156"/>
      <c r="L118" s="156"/>
      <c r="M118" s="156"/>
      <c r="N118" s="156"/>
      <c r="O118" s="156"/>
      <c r="P118" s="156"/>
      <c r="Q118" s="156"/>
      <c r="R118" s="156"/>
      <c r="S118" s="156"/>
      <c r="T118" s="156"/>
      <c r="U118" s="156"/>
      <c r="V118" s="156"/>
      <c r="W118" s="156"/>
      <c r="X118" s="156"/>
      <c r="Y118" s="156"/>
      <c r="Z118" s="156"/>
      <c r="AA118" s="156"/>
      <c r="AB118" s="156"/>
      <c r="AC118" s="156"/>
      <c r="AD118" s="156"/>
      <c r="AE118" s="156"/>
      <c r="AF118" s="156"/>
    </row>
    <row r="119" spans="1:32" ht="15" customHeight="1">
      <c r="A119" s="156"/>
      <c r="B119" s="156"/>
      <c r="C119" s="156"/>
      <c r="D119" s="156"/>
      <c r="E119" s="156"/>
      <c r="F119" s="156"/>
      <c r="G119" s="156"/>
      <c r="H119" s="156"/>
      <c r="I119" s="156"/>
      <c r="J119" s="156"/>
      <c r="K119" s="156"/>
      <c r="L119" s="156"/>
      <c r="M119" s="156"/>
      <c r="N119" s="156"/>
      <c r="O119" s="156"/>
      <c r="P119" s="156"/>
      <c r="Q119" s="156"/>
      <c r="R119" s="156"/>
      <c r="S119" s="156"/>
      <c r="T119" s="156"/>
      <c r="U119" s="156"/>
      <c r="V119" s="156"/>
      <c r="W119" s="156"/>
      <c r="X119" s="156"/>
      <c r="Y119" s="156"/>
      <c r="Z119" s="156"/>
      <c r="AA119" s="156"/>
      <c r="AB119" s="156"/>
      <c r="AC119" s="156"/>
      <c r="AD119" s="156"/>
      <c r="AE119" s="156"/>
      <c r="AF119" s="156"/>
    </row>
    <row r="120" spans="1:32" ht="15" customHeight="1">
      <c r="A120" s="156"/>
      <c r="B120" s="156"/>
      <c r="C120" s="156"/>
      <c r="D120" s="156"/>
      <c r="E120" s="156"/>
      <c r="F120" s="156"/>
      <c r="G120" s="156"/>
      <c r="H120" s="156"/>
      <c r="I120" s="156"/>
      <c r="J120" s="156"/>
      <c r="K120" s="156"/>
      <c r="L120" s="156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  <c r="AF120" s="156"/>
    </row>
    <row r="121" spans="1:32" ht="15" customHeight="1">
      <c r="A121" s="156"/>
      <c r="B121" s="156"/>
      <c r="C121" s="156"/>
      <c r="D121" s="156"/>
      <c r="E121" s="156"/>
      <c r="F121" s="156"/>
      <c r="G121" s="156"/>
      <c r="H121" s="156"/>
      <c r="I121" s="156"/>
      <c r="J121" s="156"/>
      <c r="K121" s="156"/>
      <c r="L121" s="156"/>
      <c r="M121" s="156"/>
      <c r="N121" s="156"/>
      <c r="O121" s="156"/>
      <c r="P121" s="156"/>
      <c r="Q121" s="156"/>
      <c r="R121" s="156"/>
      <c r="S121" s="156"/>
      <c r="T121" s="156"/>
      <c r="U121" s="156"/>
      <c r="V121" s="156"/>
      <c r="W121" s="156"/>
      <c r="X121" s="156"/>
      <c r="Y121" s="156"/>
      <c r="Z121" s="156"/>
      <c r="AA121" s="156"/>
      <c r="AB121" s="156"/>
      <c r="AC121" s="156"/>
      <c r="AD121" s="156"/>
      <c r="AE121" s="156"/>
      <c r="AF121" s="156"/>
    </row>
  </sheetData>
  <sheetProtection password="CC07" sheet="1" objects="1" scenarios="1" selectLockedCells="1"/>
  <mergeCells count="150">
    <mergeCell ref="A109:AF109"/>
    <mergeCell ref="A110:AF110"/>
    <mergeCell ref="A111:AF111"/>
    <mergeCell ref="A117:AF117"/>
    <mergeCell ref="A118:AF118"/>
    <mergeCell ref="A119:AF119"/>
    <mergeCell ref="A120:AF120"/>
    <mergeCell ref="A121:AF121"/>
    <mergeCell ref="A100:AF100"/>
    <mergeCell ref="A101:AF101"/>
    <mergeCell ref="A102:AF102"/>
    <mergeCell ref="A103:AF103"/>
    <mergeCell ref="A104:AF104"/>
    <mergeCell ref="A105:AF105"/>
    <mergeCell ref="A106:AF106"/>
    <mergeCell ref="A107:AF107"/>
    <mergeCell ref="A108:AF108"/>
    <mergeCell ref="A112:AF112"/>
    <mergeCell ref="A113:AF113"/>
    <mergeCell ref="A114:AF114"/>
    <mergeCell ref="A115:AF115"/>
    <mergeCell ref="A116:AF116"/>
    <mergeCell ref="A5:AF5"/>
    <mergeCell ref="A6:AF6"/>
    <mergeCell ref="AC41:AE41"/>
    <mergeCell ref="G87:H87"/>
    <mergeCell ref="Q87:R87"/>
    <mergeCell ref="AB97:AF97"/>
    <mergeCell ref="AC98:AE98"/>
    <mergeCell ref="Q56:AE56"/>
    <mergeCell ref="AF56:AF57"/>
    <mergeCell ref="C57:O57"/>
    <mergeCell ref="Q57:AE57"/>
    <mergeCell ref="C60:P60"/>
    <mergeCell ref="R60:AE60"/>
    <mergeCell ref="C61:P61"/>
    <mergeCell ref="R61:AE61"/>
    <mergeCell ref="Y77:Z77"/>
    <mergeCell ref="AA77:AB77"/>
    <mergeCell ref="A64:AF64"/>
    <mergeCell ref="G67:H67"/>
    <mergeCell ref="Q67:R67"/>
    <mergeCell ref="W98:Z98"/>
    <mergeCell ref="B98:T98"/>
    <mergeCell ref="G92:H92"/>
    <mergeCell ref="Q92:R92"/>
    <mergeCell ref="A71:AF71"/>
    <mergeCell ref="A72:E72"/>
    <mergeCell ref="G73:H73"/>
    <mergeCell ref="Q73:R73"/>
    <mergeCell ref="A68:AF68"/>
    <mergeCell ref="A69:L69"/>
    <mergeCell ref="G70:H70"/>
    <mergeCell ref="I70:J70"/>
    <mergeCell ref="Q70:R70"/>
    <mergeCell ref="S70:T70"/>
    <mergeCell ref="Y70:Z70"/>
    <mergeCell ref="AA70:AB70"/>
    <mergeCell ref="V69:AE69"/>
    <mergeCell ref="A27:AF27"/>
    <mergeCell ref="Y28:AF28"/>
    <mergeCell ref="AF32:AF38"/>
    <mergeCell ref="K51:N51"/>
    <mergeCell ref="O51:AF51"/>
    <mergeCell ref="L52:M52"/>
    <mergeCell ref="O52:AF52"/>
    <mergeCell ref="L53:N53"/>
    <mergeCell ref="A55:F55"/>
    <mergeCell ref="A51:J51"/>
    <mergeCell ref="H29:N29"/>
    <mergeCell ref="Y29:AE29"/>
    <mergeCell ref="A31:I31"/>
    <mergeCell ref="I38:AE38"/>
    <mergeCell ref="L41:N41"/>
    <mergeCell ref="L42:N42"/>
    <mergeCell ref="AC42:AE42"/>
    <mergeCell ref="A43:I43"/>
    <mergeCell ref="N49:AE49"/>
    <mergeCell ref="L1:AF1"/>
    <mergeCell ref="L2:AF2"/>
    <mergeCell ref="Q77:R77"/>
    <mergeCell ref="C62:P62"/>
    <mergeCell ref="R62:AE62"/>
    <mergeCell ref="A75:AF75"/>
    <mergeCell ref="I73:J73"/>
    <mergeCell ref="S73:T73"/>
    <mergeCell ref="Y67:Z67"/>
    <mergeCell ref="A76:E76"/>
    <mergeCell ref="Y73:Z73"/>
    <mergeCell ref="AA73:AB73"/>
    <mergeCell ref="A7:AF7"/>
    <mergeCell ref="C8:O8"/>
    <mergeCell ref="R8:AE8"/>
    <mergeCell ref="C9:O9"/>
    <mergeCell ref="U76:AF76"/>
    <mergeCell ref="A33:AE33"/>
    <mergeCell ref="C56:O56"/>
    <mergeCell ref="R9:AE9"/>
    <mergeCell ref="A11:F11"/>
    <mergeCell ref="H12:AE12"/>
    <mergeCell ref="H13:AE13"/>
    <mergeCell ref="V72:AE72"/>
    <mergeCell ref="A15:AF15"/>
    <mergeCell ref="Y95:Z95"/>
    <mergeCell ref="Q95:R95"/>
    <mergeCell ref="G95:H95"/>
    <mergeCell ref="Y82:Z82"/>
    <mergeCell ref="AA82:AB82"/>
    <mergeCell ref="Y87:Z87"/>
    <mergeCell ref="AA87:AB87"/>
    <mergeCell ref="Y92:Z92"/>
    <mergeCell ref="AA92:AB92"/>
    <mergeCell ref="V85:AE85"/>
    <mergeCell ref="V90:AE90"/>
    <mergeCell ref="G82:H82"/>
    <mergeCell ref="B80:U80"/>
    <mergeCell ref="B85:U85"/>
    <mergeCell ref="B90:U90"/>
    <mergeCell ref="R41:AA41"/>
    <mergeCell ref="A19:AF19"/>
    <mergeCell ref="K21:AE21"/>
    <mergeCell ref="AF21:AF22"/>
    <mergeCell ref="K22:AE22"/>
    <mergeCell ref="A23:I23"/>
    <mergeCell ref="A65:AF65"/>
    <mergeCell ref="A66:AF66"/>
    <mergeCell ref="I95:K95"/>
    <mergeCell ref="S95:U95"/>
    <mergeCell ref="AA95:AC95"/>
    <mergeCell ref="V80:AE80"/>
    <mergeCell ref="C16:O16"/>
    <mergeCell ref="R16:AE16"/>
    <mergeCell ref="C17:O17"/>
    <mergeCell ref="R17:AE17"/>
    <mergeCell ref="A35:AE35"/>
    <mergeCell ref="A37:AE37"/>
    <mergeCell ref="A39:AE39"/>
    <mergeCell ref="E34:AE34"/>
    <mergeCell ref="E36:AE36"/>
    <mergeCell ref="E32:AE32"/>
    <mergeCell ref="C18:O18"/>
    <mergeCell ref="R18:AE18"/>
    <mergeCell ref="Q82:R82"/>
    <mergeCell ref="G77:H77"/>
    <mergeCell ref="O45:T45"/>
    <mergeCell ref="W45:AE45"/>
    <mergeCell ref="A47:AF47"/>
    <mergeCell ref="A48:L48"/>
    <mergeCell ref="N48:AF48"/>
    <mergeCell ref="O25:AE25"/>
  </mergeCells>
  <conditionalFormatting sqref="V69:AE69 V80:AE80 V85:AE85 V90:AE90">
    <cfRule type="cellIs" dxfId="6" priority="23" operator="equal">
      <formula>"Não Atingiu Quórum Mínimo de Votantes"</formula>
    </cfRule>
  </conditionalFormatting>
  <conditionalFormatting sqref="S95 I95 M95:N95 AA95 AD95:AF95">
    <cfRule type="containsText" dxfId="5" priority="11" operator="containsText" text="divergente">
      <formula>NOT(ISERROR(SEARCH("divergente",I95)))</formula>
    </cfRule>
  </conditionalFormatting>
  <conditionalFormatting sqref="V90:AE90 V85:AE85">
    <cfRule type="cellIs" dxfId="4" priority="8" operator="equal">
      <formula>"pge escolhido"</formula>
    </cfRule>
  </conditionalFormatting>
  <conditionalFormatting sqref="U76:AF76">
    <cfRule type="cellIs" dxfId="3" priority="4" operator="equal">
      <formula>"PGE NÃO ESCOLHIDO - Art. 3º da Portaria nº 473/2022"</formula>
    </cfRule>
  </conditionalFormatting>
  <conditionalFormatting sqref="V69:AE69">
    <cfRule type="containsText" dxfId="2" priority="3" operator="containsText" text="NÃO">
      <formula>NOT(ISERROR(SEARCH("NÃO",V69)))</formula>
    </cfRule>
  </conditionalFormatting>
  <conditionalFormatting sqref="V85:AE85">
    <cfRule type="cellIs" dxfId="1" priority="2" operator="equal">
      <formula>"PGE ESCOLHIDO"</formula>
    </cfRule>
  </conditionalFormatting>
  <conditionalFormatting sqref="V80:AE80">
    <cfRule type="cellIs" dxfId="0" priority="1" operator="equal">
      <formula>"PGE ESCOLHIDO"</formula>
    </cfRule>
  </conditionalFormatting>
  <pageMargins left="0.39370078740157483" right="0.39370078740157483" top="0" bottom="0" header="0.51181102362204722" footer="0.51181102362204722"/>
  <pageSetup paperSize="9" scale="97" firstPageNumber="0" orientation="portrait" horizontalDpi="300" verticalDpi="300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Fundamental</vt:lpstr>
      <vt:lpstr>Fundamental!Titulos_de_impressao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Roberto de Abreu</dc:creator>
  <cp:lastModifiedBy>Marcos Roberto de Abreu</cp:lastModifiedBy>
  <cp:lastPrinted>2025-11-19T14:13:05Z</cp:lastPrinted>
  <dcterms:created xsi:type="dcterms:W3CDTF">2022-08-18T13:02:00Z</dcterms:created>
  <dcterms:modified xsi:type="dcterms:W3CDTF">2025-11-19T14:15:08Z</dcterms:modified>
</cp:coreProperties>
</file>